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1. MARCHES DE L'ENS PARIS SACLAY\MARCHES 2025\2025-033 Maintenance Portes automatiques ENS &amp; Lumen\DCE 2025-033 Maintenance des portes automatiques\"/>
    </mc:Choice>
  </mc:AlternateContent>
  <bookViews>
    <workbookView xWindow="0" yWindow="0" windowWidth="28800" windowHeight="14130"/>
  </bookViews>
  <sheets>
    <sheet name="BPU" sheetId="2" r:id="rId1"/>
    <sheet name="DQE sur 4 ans" sheetId="5" r:id="rId2"/>
  </sheets>
  <definedNames>
    <definedName name="_xlnm.Print_Titles" localSheetId="0">BPU!$1:$2</definedName>
    <definedName name="_xlnm.Print_Titles" localSheetId="1">'DQE sur 4 ans'!$1:$2</definedName>
    <definedName name="_xlnm.Print_Area" localSheetId="0">BPU!$A$1:$E$31</definedName>
    <definedName name="_xlnm.Print_Area" localSheetId="1">'DQE sur 4 ans'!$A$1:$F$28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 i="5" l="1"/>
  <c r="E5" i="5"/>
  <c r="F25" i="5" l="1"/>
  <c r="F24" i="5"/>
  <c r="F23" i="5"/>
  <c r="F26" i="5" l="1"/>
  <c r="F11" i="5"/>
  <c r="F12" i="5"/>
  <c r="F13" i="5"/>
  <c r="F6" i="5" l="1"/>
  <c r="C6" i="5"/>
  <c r="A6" i="5"/>
  <c r="F5" i="5" l="1"/>
  <c r="F7" i="5" s="1"/>
  <c r="A5" i="5"/>
  <c r="F18" i="5" l="1"/>
  <c r="F17" i="5"/>
  <c r="F16" i="5"/>
  <c r="F15" i="5"/>
  <c r="F14" i="5"/>
  <c r="F19" i="5" l="1"/>
  <c r="F28" i="5" s="1"/>
  <c r="A15" i="5"/>
  <c r="A21" i="5" l="1"/>
  <c r="A25" i="5"/>
  <c r="A24" i="5"/>
  <c r="A23" i="5"/>
  <c r="C18" i="5"/>
  <c r="C17" i="5"/>
  <c r="C16" i="5"/>
  <c r="C15" i="5"/>
  <c r="C14" i="5"/>
  <c r="C13" i="5"/>
  <c r="C12" i="5"/>
  <c r="C11" i="5"/>
  <c r="A11" i="5"/>
  <c r="A9" i="5"/>
  <c r="A3" i="5"/>
</calcChain>
</file>

<file path=xl/sharedStrings.xml><?xml version="1.0" encoding="utf-8"?>
<sst xmlns="http://schemas.openxmlformats.org/spreadsheetml/2006/main" count="51" uniqueCount="34">
  <si>
    <r>
      <rPr>
        <b/>
        <sz val="13"/>
        <color indexed="9"/>
        <rFont val="Century Gothic"/>
        <family val="2"/>
      </rPr>
      <t>Taux horaire</t>
    </r>
    <r>
      <rPr>
        <b/>
        <sz val="10"/>
        <color indexed="9"/>
        <rFont val="Century Gothic"/>
        <family val="2"/>
      </rPr>
      <t xml:space="preserve">
 €HT / h</t>
    </r>
  </si>
  <si>
    <r>
      <rPr>
        <b/>
        <sz val="13"/>
        <color indexed="9"/>
        <rFont val="Century Gothic"/>
        <family val="2"/>
      </rPr>
      <t>Prix de commande simulée</t>
    </r>
    <r>
      <rPr>
        <b/>
        <sz val="10"/>
        <color indexed="9"/>
        <rFont val="Century Gothic"/>
        <family val="2"/>
      </rPr>
      <t xml:space="preserve">
 €HT</t>
    </r>
  </si>
  <si>
    <t>COEFFICIENTS DE MAJORATION SUR LES TAUX HORAIRES</t>
  </si>
  <si>
    <t>Samedi</t>
  </si>
  <si>
    <t>Dimanche</t>
  </si>
  <si>
    <t>Jours fériés</t>
  </si>
  <si>
    <t>Les taux horaires pour les prestations ponctuelles sont majorés des coefficients suivants, en fonction des tranches horaires :</t>
  </si>
  <si>
    <t>TAUX HORAIRES</t>
  </si>
  <si>
    <t>SOUS TOTAL MATERIELS</t>
  </si>
  <si>
    <t>Prix de commande simulée
 €HT</t>
  </si>
  <si>
    <t>Coefficients pondérés simulation</t>
  </si>
  <si>
    <t>COEFFICIENT MOYEN SIMULATION :</t>
  </si>
  <si>
    <r>
      <t xml:space="preserve">Simulation de commande sur 4 ans
</t>
    </r>
    <r>
      <rPr>
        <sz val="11"/>
        <rFont val="Century Gothic"/>
        <family val="2"/>
      </rPr>
      <t>à titre informatif uniquement</t>
    </r>
  </si>
  <si>
    <t>en €HT</t>
  </si>
  <si>
    <t>Coefficient</t>
  </si>
  <si>
    <t>TOTAL SIMULATION DQE</t>
  </si>
  <si>
    <t>Coefficient de JOUR
(7h / 19h)</t>
  </si>
  <si>
    <t>Coefficient de NUIT
(19h / 7h)</t>
  </si>
  <si>
    <t>lundi au vendredi</t>
  </si>
  <si>
    <t>COEFFICIENTS DE MAJORATION SUR LES TAUX HORAIRES SUIVANT LES TRANCHES HORAIRES</t>
  </si>
  <si>
    <t>COEFFICIENTS DE MAJORATION SUR LES MATERIELS ET FOURNITURES</t>
  </si>
  <si>
    <t>Coefficient pour montant unitaire inférieur à 500 €HT inclus</t>
  </si>
  <si>
    <t>Coefficient pour montant unitaire compris entre 500 €HT exclu et 2 000 €HT inclus</t>
  </si>
  <si>
    <t>SOUS TOTAL TRAVAUX OU PRESTATIONS PONCTUELLES SPECIFIQUES SUR TAUX HORAIRES</t>
  </si>
  <si>
    <t>COEFFICIENTS DE MAJORATION SUR LES MATERIELS ET FOURNITURES (coefficients de revente)</t>
  </si>
  <si>
    <t>Le TITULAIRE s’engage à appliquer à l'ENS Paris-Saclay un coefficient d’entreprise défini sur l’achat de matériels, selon les tranches de prix indiquées ci-après. 
Les coefficients d’entreprise s’appliquent sur le prix d'achat de chaque pièce détachée (un coefficient par pièce en fonction du prix), sur la base du prix facturé par le fournisseur au TITULAIRE toutes remises déduites, justifié par la facture du fournisseur. Ils comprennent les frais de gestion et de livraison.
Si la pièce détachée est concernée par une franchise, cette-dernière est retranchée du prix facturé par le fournisseur toutes remises déduites avant application du coefficient de revente.</t>
  </si>
  <si>
    <t>Technicien maintenance Portes et Portails automatiques</t>
  </si>
  <si>
    <t>Technicien travaux Portes et Portails automatiques</t>
  </si>
  <si>
    <t>Coefficient pour montant unitaire supérieur à 2 000 €HT</t>
  </si>
  <si>
    <t>Pour les interventions supplémentaires aux prestations forfaitaires du poste 1, le TITULAIRE intervient sur demande de l'ENS Paris-Saclay. Les prestations font l'objet d'une facturation respectant les conditions financières définies ci-dessous. 
Le BPU fait apparaître les taux horaires du personnel que le TITULAIRE peut proposer ainsi que des coefficients sur pièces associés à des travaux ou prestations ponctuelles spécifiques.
La totalité des montants figurant dans le présent document sont fixes sur la durée du marché, hors révision de prix annuelles.</t>
  </si>
  <si>
    <t>Les taux horaires indiqués sont établis hors taxes (HT), et comprennent :
- les salaires, les primes et indemnités de toutes natures;
- les frais de déplacement;
- les majorations éventuelles pour heures supplémentaires;
- les charges salariales;
- les petits matériels courants divers ainsi que les frais éventuels de consommation;
- les frais généraux, y compris avances de fonds et assurances contre les accidents de toutes natures au personnel, au titulaire et aux tiers;
- les marges pour aléas et bénéfices.</t>
  </si>
  <si>
    <t>Format: 1,…</t>
  </si>
  <si>
    <t>Marché n°2025-033
Maintenance des portes, portails et autres équipements à fermeture automatique et semi-automatique
de l’ENS Paris-Saclay et du Lumen à Gif-sur-Yvette (91)
BORDEREAU DES PRIX UNITAIRES (BPU)</t>
  </si>
  <si>
    <r>
      <t xml:space="preserve">Marché n°2025-033
Maintenance des portes, portails et autres équipements à fermeture automatique et semi-automatique
de l’ENS Paris-Saclay et du Lumen à Gif-sur-Yvette (91)
DETAIL QUANTITATIF ESTIMATIF (DQE) sur 4 ans </t>
    </r>
    <r>
      <rPr>
        <i/>
        <sz val="16"/>
        <color indexed="9"/>
        <rFont val="Trebuchet MS"/>
        <family val="2"/>
      </rPr>
      <t>(à supposer toutes les reconductions effectives)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</si>
</sst>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
  </numFmts>
  <fonts count="15" x14ac:knownFonts="1">
    <font>
      <sz val="11"/>
      <color theme="1"/>
      <name val="Calibri"/>
      <family val="2"/>
      <scheme val="minor"/>
    </font>
    <font>
      <sz val="10"/>
      <name val="Arial"/>
      <family val="2"/>
    </font>
    <font>
      <sz val="10"/>
      <name val="Century Gothic"/>
      <family val="2"/>
    </font>
    <font>
      <b/>
      <sz val="10"/>
      <color indexed="9"/>
      <name val="Century Gothic"/>
      <family val="2"/>
    </font>
    <font>
      <b/>
      <sz val="10"/>
      <name val="Century Gothic"/>
      <family val="2"/>
    </font>
    <font>
      <b/>
      <sz val="12"/>
      <name val="Century Gothic"/>
      <family val="2"/>
    </font>
    <font>
      <b/>
      <sz val="13"/>
      <color indexed="9"/>
      <name val="Century Gothic"/>
      <family val="2"/>
    </font>
    <font>
      <b/>
      <sz val="11"/>
      <name val="Century Gothic"/>
      <family val="2"/>
    </font>
    <font>
      <b/>
      <sz val="18"/>
      <color indexed="18"/>
      <name val="Century Gothic"/>
      <family val="2"/>
    </font>
    <font>
      <b/>
      <sz val="16"/>
      <color theme="0"/>
      <name val="Trebuchet MS"/>
      <family val="2"/>
    </font>
    <font>
      <b/>
      <sz val="16"/>
      <color indexed="9"/>
      <name val="Trebuchet MS"/>
      <family val="2"/>
    </font>
    <font>
      <sz val="11"/>
      <name val="Century Gothic"/>
      <family val="2"/>
    </font>
    <font>
      <sz val="11"/>
      <color theme="1"/>
      <name val="Calibri"/>
      <family val="2"/>
      <scheme val="minor"/>
    </font>
    <font>
      <b/>
      <sz val="12"/>
      <color indexed="9"/>
      <name val="Century Gothic"/>
      <family val="2"/>
    </font>
    <font>
      <i/>
      <sz val="16"/>
      <color indexed="9"/>
      <name val="Trebuchet MS"/>
      <family val="2"/>
    </font>
  </fonts>
  <fills count="6">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rgb="FF0070C0"/>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9"/>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9"/>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right/>
      <top/>
      <bottom style="double">
        <color indexed="64"/>
      </bottom>
      <diagonal/>
    </border>
    <border>
      <left/>
      <right/>
      <top style="double">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9"/>
      </left>
      <right style="thin">
        <color indexed="64"/>
      </right>
      <top style="double">
        <color indexed="64"/>
      </top>
      <bottom style="double">
        <color indexed="64"/>
      </bottom>
      <diagonal/>
    </border>
    <border>
      <left/>
      <right style="thin">
        <color theme="0"/>
      </right>
      <top style="double">
        <color indexed="64"/>
      </top>
      <bottom style="double">
        <color indexed="64"/>
      </bottom>
      <diagonal/>
    </border>
    <border>
      <left style="thin">
        <color theme="0"/>
      </left>
      <right style="thin">
        <color indexed="9"/>
      </right>
      <top style="double">
        <color indexed="64"/>
      </top>
      <bottom style="double">
        <color indexed="64"/>
      </bottom>
      <diagonal/>
    </border>
    <border>
      <left/>
      <right style="thin">
        <color indexed="64"/>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top style="double">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xf numFmtId="0" fontId="1" fillId="0" borderId="0"/>
    <xf numFmtId="9" fontId="12" fillId="0" borderId="0" applyFont="0" applyFill="0" applyBorder="0" applyAlignment="0" applyProtection="0"/>
    <xf numFmtId="44" fontId="12" fillId="0" borderId="0" applyFont="0" applyFill="0" applyBorder="0" applyAlignment="0" applyProtection="0"/>
  </cellStyleXfs>
  <cellXfs count="113">
    <xf numFmtId="0" fontId="0" fillId="0" borderId="0" xfId="0"/>
    <xf numFmtId="0" fontId="2" fillId="0" borderId="0" xfId="1" applyFont="1" applyProtection="1"/>
    <xf numFmtId="0" fontId="2" fillId="0" borderId="0" xfId="1" applyFont="1" applyAlignment="1" applyProtection="1">
      <alignment vertical="center"/>
    </xf>
    <xf numFmtId="0" fontId="8" fillId="0" borderId="8" xfId="1" applyFont="1" applyBorder="1" applyAlignment="1" applyProtection="1">
      <alignment vertical="center" wrapText="1"/>
    </xf>
    <xf numFmtId="164" fontId="2" fillId="0" borderId="0" xfId="1" applyNumberFormat="1" applyFont="1" applyProtection="1"/>
    <xf numFmtId="3" fontId="4" fillId="0" borderId="21" xfId="1" applyNumberFormat="1" applyFont="1" applyBorder="1" applyAlignment="1" applyProtection="1">
      <alignment vertical="center" wrapText="1"/>
    </xf>
    <xf numFmtId="0" fontId="2" fillId="0" borderId="0" xfId="1" applyFont="1" applyBorder="1" applyProtection="1"/>
    <xf numFmtId="0" fontId="8" fillId="0" borderId="0" xfId="1" applyFont="1" applyBorder="1" applyAlignment="1" applyProtection="1">
      <alignment vertical="center" wrapText="1"/>
    </xf>
    <xf numFmtId="0" fontId="2" fillId="0" borderId="0" xfId="1" applyFont="1" applyAlignment="1" applyProtection="1"/>
    <xf numFmtId="3" fontId="2" fillId="0" borderId="0" xfId="1" applyNumberFormat="1" applyFont="1" applyProtection="1"/>
    <xf numFmtId="3" fontId="4" fillId="0" borderId="16" xfId="1" applyNumberFormat="1" applyFont="1" applyBorder="1" applyAlignment="1" applyProtection="1">
      <alignment vertical="center"/>
    </xf>
    <xf numFmtId="11" fontId="10" fillId="0" borderId="11" xfId="1" applyNumberFormat="1" applyFont="1" applyFill="1" applyBorder="1" applyAlignment="1" applyProtection="1">
      <alignment horizontal="center" vertical="center" wrapText="1"/>
    </xf>
    <xf numFmtId="11" fontId="9" fillId="0" borderId="11" xfId="1" applyNumberFormat="1" applyFont="1" applyFill="1" applyBorder="1" applyAlignment="1" applyProtection="1">
      <alignment horizontal="center" vertical="center" wrapText="1"/>
    </xf>
    <xf numFmtId="11" fontId="10" fillId="0" borderId="24" xfId="1" applyNumberFormat="1" applyFont="1" applyFill="1" applyBorder="1" applyAlignment="1" applyProtection="1">
      <alignment horizontal="center" vertical="center" wrapText="1"/>
    </xf>
    <xf numFmtId="4" fontId="4" fillId="2" borderId="34" xfId="1" applyNumberFormat="1" applyFont="1" applyFill="1" applyBorder="1" applyAlignment="1" applyProtection="1">
      <alignment horizontal="center" vertical="center"/>
      <protection locked="0"/>
    </xf>
    <xf numFmtId="4" fontId="4" fillId="2" borderId="35" xfId="1" applyNumberFormat="1" applyFont="1" applyFill="1" applyBorder="1" applyAlignment="1" applyProtection="1">
      <alignment horizontal="center" vertical="center"/>
      <protection locked="0"/>
    </xf>
    <xf numFmtId="3" fontId="4" fillId="0" borderId="36" xfId="1" applyNumberFormat="1" applyFont="1" applyBorder="1" applyAlignment="1" applyProtection="1">
      <alignment vertical="center" wrapText="1"/>
    </xf>
    <xf numFmtId="3" fontId="4" fillId="0" borderId="37" xfId="1" applyNumberFormat="1" applyFont="1" applyBorder="1" applyAlignment="1" applyProtection="1">
      <alignment horizontal="center" vertical="center" wrapText="1"/>
    </xf>
    <xf numFmtId="4" fontId="4" fillId="0" borderId="34" xfId="1" applyNumberFormat="1" applyFont="1" applyFill="1" applyBorder="1" applyAlignment="1" applyProtection="1">
      <alignment horizontal="center" vertical="center"/>
    </xf>
    <xf numFmtId="3" fontId="4" fillId="0" borderId="38" xfId="1" applyNumberFormat="1" applyFont="1" applyBorder="1" applyAlignment="1" applyProtection="1">
      <alignment vertical="center" wrapText="1"/>
    </xf>
    <xf numFmtId="3" fontId="4" fillId="0" borderId="39" xfId="1" applyNumberFormat="1" applyFont="1" applyBorder="1" applyAlignment="1" applyProtection="1">
      <alignment horizontal="center" vertical="center" wrapText="1"/>
    </xf>
    <xf numFmtId="4" fontId="4" fillId="2" borderId="35" xfId="1" quotePrefix="1" applyNumberFormat="1" applyFont="1" applyFill="1" applyBorder="1" applyAlignment="1" applyProtection="1">
      <alignment horizontal="center" vertical="center"/>
      <protection locked="0"/>
    </xf>
    <xf numFmtId="3" fontId="4" fillId="0" borderId="40" xfId="1" applyNumberFormat="1" applyFont="1" applyBorder="1" applyAlignment="1" applyProtection="1">
      <alignment vertical="center" wrapText="1"/>
    </xf>
    <xf numFmtId="3" fontId="4" fillId="0" borderId="41" xfId="1" applyNumberFormat="1" applyFont="1" applyBorder="1" applyAlignment="1" applyProtection="1">
      <alignment horizontal="center" vertical="center" wrapText="1"/>
    </xf>
    <xf numFmtId="4" fontId="4" fillId="2" borderId="42" xfId="1" applyNumberFormat="1" applyFont="1" applyFill="1" applyBorder="1" applyAlignment="1" applyProtection="1">
      <alignment horizontal="center" vertical="center"/>
      <protection locked="0"/>
    </xf>
    <xf numFmtId="11" fontId="10" fillId="0" borderId="21" xfId="1" applyNumberFormat="1" applyFont="1" applyFill="1" applyBorder="1" applyAlignment="1" applyProtection="1">
      <alignment horizontal="center" vertical="center" wrapText="1"/>
    </xf>
    <xf numFmtId="3" fontId="3" fillId="4" borderId="28" xfId="1" applyNumberFormat="1" applyFont="1" applyFill="1" applyBorder="1" applyAlignment="1" applyProtection="1">
      <alignment horizontal="left" vertical="center"/>
    </xf>
    <xf numFmtId="3" fontId="3" fillId="4" borderId="29" xfId="1" applyNumberFormat="1" applyFont="1" applyFill="1" applyBorder="1" applyAlignment="1" applyProtection="1">
      <alignment horizontal="center" vertical="center"/>
    </xf>
    <xf numFmtId="3" fontId="3" fillId="4" borderId="31" xfId="1" applyNumberFormat="1" applyFont="1" applyFill="1" applyBorder="1" applyAlignment="1" applyProtection="1">
      <alignment horizontal="center" vertical="center"/>
    </xf>
    <xf numFmtId="3" fontId="3" fillId="4" borderId="32" xfId="1" applyNumberFormat="1" applyFont="1" applyFill="1" applyBorder="1" applyAlignment="1" applyProtection="1">
      <alignment horizontal="center" vertical="center"/>
    </xf>
    <xf numFmtId="164" fontId="3" fillId="4" borderId="30" xfId="1" applyNumberFormat="1" applyFont="1" applyFill="1" applyBorder="1" applyAlignment="1" applyProtection="1">
      <alignment horizontal="center" vertical="center"/>
    </xf>
    <xf numFmtId="3" fontId="4" fillId="0" borderId="26" xfId="1" applyNumberFormat="1" applyFont="1" applyBorder="1" applyAlignment="1" applyProtection="1">
      <alignment vertical="center" wrapText="1"/>
    </xf>
    <xf numFmtId="3" fontId="4" fillId="0" borderId="17" xfId="1" applyNumberFormat="1" applyFont="1" applyBorder="1" applyAlignment="1" applyProtection="1">
      <alignment horizontal="center" vertical="center" wrapText="1"/>
    </xf>
    <xf numFmtId="3" fontId="4" fillId="0" borderId="17" xfId="1" applyNumberFormat="1" applyFont="1" applyBorder="1" applyAlignment="1" applyProtection="1">
      <alignment horizontal="center" vertical="center" wrapText="1"/>
    </xf>
    <xf numFmtId="11" fontId="9" fillId="3" borderId="10" xfId="1" applyNumberFormat="1" applyFont="1" applyFill="1" applyBorder="1" applyAlignment="1" applyProtection="1">
      <alignment horizontal="center" vertical="center" wrapText="1"/>
    </xf>
    <xf numFmtId="11" fontId="9" fillId="3" borderId="11" xfId="1" applyNumberFormat="1" applyFont="1" applyFill="1" applyBorder="1" applyAlignment="1" applyProtection="1">
      <alignment horizontal="center" vertical="center" wrapText="1"/>
    </xf>
    <xf numFmtId="11" fontId="9" fillId="3" borderId="9" xfId="1" applyNumberFormat="1" applyFont="1" applyFill="1" applyBorder="1" applyAlignment="1" applyProtection="1">
      <alignment horizontal="center" vertical="center" wrapText="1"/>
    </xf>
    <xf numFmtId="3" fontId="3" fillId="3" borderId="5" xfId="1" applyNumberFormat="1" applyFont="1" applyFill="1" applyBorder="1" applyAlignment="1" applyProtection="1">
      <alignment horizontal="center" vertical="center" wrapText="1"/>
    </xf>
    <xf numFmtId="3" fontId="3" fillId="3" borderId="3" xfId="1" applyNumberFormat="1" applyFont="1" applyFill="1" applyBorder="1" applyAlignment="1" applyProtection="1">
      <alignment horizontal="center" vertical="center"/>
    </xf>
    <xf numFmtId="11" fontId="10" fillId="4" borderId="10" xfId="1" applyNumberFormat="1" applyFont="1" applyFill="1" applyBorder="1" applyAlignment="1" applyProtection="1">
      <alignment horizontal="center" vertical="center" wrapText="1"/>
    </xf>
    <xf numFmtId="11" fontId="10" fillId="4" borderId="11" xfId="1" applyNumberFormat="1" applyFont="1" applyFill="1" applyBorder="1" applyAlignment="1" applyProtection="1">
      <alignment horizontal="center" vertical="center" wrapText="1"/>
    </xf>
    <xf numFmtId="11" fontId="9" fillId="4" borderId="9" xfId="1" applyNumberFormat="1" applyFont="1" applyFill="1" applyBorder="1" applyAlignment="1" applyProtection="1">
      <alignment horizontal="center" vertical="center" wrapText="1"/>
    </xf>
    <xf numFmtId="0" fontId="2" fillId="0" borderId="24" xfId="1" applyFont="1" applyBorder="1" applyAlignment="1" applyProtection="1">
      <alignment horizontal="left" vertical="center" wrapText="1"/>
    </xf>
    <xf numFmtId="0" fontId="2" fillId="0" borderId="21" xfId="1" applyFont="1" applyBorder="1" applyAlignment="1" applyProtection="1">
      <alignment horizontal="left" vertical="center" wrapText="1"/>
    </xf>
    <xf numFmtId="3" fontId="4" fillId="0" borderId="45" xfId="1" applyNumberFormat="1" applyFont="1" applyBorder="1" applyAlignment="1" applyProtection="1">
      <alignment horizontal="left" vertical="center" wrapText="1"/>
    </xf>
    <xf numFmtId="3" fontId="4" fillId="0" borderId="46" xfId="1" applyNumberFormat="1" applyFont="1" applyBorder="1" applyAlignment="1" applyProtection="1">
      <alignment horizontal="left" vertical="center" wrapText="1"/>
    </xf>
    <xf numFmtId="3" fontId="4" fillId="0" borderId="47" xfId="1" applyNumberFormat="1" applyFont="1" applyBorder="1" applyAlignment="1" applyProtection="1">
      <alignment horizontal="left" vertical="center" wrapText="1"/>
    </xf>
    <xf numFmtId="3" fontId="4" fillId="0" borderId="38" xfId="1" applyNumberFormat="1" applyFont="1" applyBorder="1" applyAlignment="1" applyProtection="1">
      <alignment horizontal="left" vertical="center" wrapText="1"/>
    </xf>
    <xf numFmtId="3" fontId="4" fillId="0" borderId="44" xfId="1" applyNumberFormat="1" applyFont="1" applyBorder="1" applyAlignment="1" applyProtection="1">
      <alignment horizontal="left" vertical="center" wrapText="1"/>
    </xf>
    <xf numFmtId="3" fontId="4" fillId="0" borderId="39" xfId="1" applyNumberFormat="1" applyFont="1" applyBorder="1" applyAlignment="1" applyProtection="1">
      <alignment horizontal="left" vertical="center" wrapText="1"/>
    </xf>
    <xf numFmtId="3" fontId="4" fillId="0" borderId="36" xfId="1" applyNumberFormat="1" applyFont="1" applyBorder="1" applyAlignment="1" applyProtection="1">
      <alignment horizontal="left" vertical="center" wrapText="1"/>
    </xf>
    <xf numFmtId="3" fontId="4" fillId="0" borderId="43" xfId="1" applyNumberFormat="1" applyFont="1" applyBorder="1" applyAlignment="1" applyProtection="1">
      <alignment horizontal="left" vertical="center" wrapText="1"/>
    </xf>
    <xf numFmtId="3" fontId="4" fillId="0" borderId="37" xfId="1" applyNumberFormat="1" applyFont="1" applyBorder="1" applyAlignment="1" applyProtection="1">
      <alignment horizontal="left" vertical="center" wrapText="1"/>
    </xf>
    <xf numFmtId="0" fontId="2" fillId="0" borderId="20" xfId="1" applyFont="1" applyBorder="1" applyAlignment="1" applyProtection="1">
      <alignment horizontal="left" vertical="center" wrapText="1"/>
    </xf>
    <xf numFmtId="3" fontId="7" fillId="0" borderId="14" xfId="1" applyNumberFormat="1" applyFont="1" applyBorder="1" applyAlignment="1" applyProtection="1">
      <alignment horizontal="center" vertical="center"/>
    </xf>
    <xf numFmtId="3" fontId="7" fillId="0" borderId="23" xfId="1" applyNumberFormat="1" applyFont="1" applyBorder="1" applyAlignment="1" applyProtection="1">
      <alignment horizontal="center" vertical="center"/>
    </xf>
    <xf numFmtId="3" fontId="7" fillId="0" borderId="12" xfId="1" applyNumberFormat="1" applyFont="1" applyBorder="1" applyAlignment="1" applyProtection="1">
      <alignment horizontal="center" vertical="center"/>
    </xf>
    <xf numFmtId="3" fontId="7" fillId="0" borderId="15" xfId="1" applyNumberFormat="1" applyFont="1" applyBorder="1" applyAlignment="1" applyProtection="1">
      <alignment horizontal="center" vertical="center"/>
    </xf>
    <xf numFmtId="3" fontId="7" fillId="0" borderId="22" xfId="1" applyNumberFormat="1" applyFont="1" applyBorder="1" applyAlignment="1" applyProtection="1">
      <alignment horizontal="center" vertical="center"/>
    </xf>
    <xf numFmtId="3" fontId="7" fillId="0" borderId="13" xfId="1" applyNumberFormat="1" applyFont="1" applyBorder="1" applyAlignment="1" applyProtection="1">
      <alignment horizontal="center" vertical="center"/>
    </xf>
    <xf numFmtId="3" fontId="7" fillId="0" borderId="12" xfId="1" applyNumberFormat="1" applyFont="1" applyBorder="1" applyAlignment="1" applyProtection="1">
      <alignment horizontal="center" vertical="center" wrapText="1"/>
    </xf>
    <xf numFmtId="3" fontId="5" fillId="0" borderId="13" xfId="1" applyNumberFormat="1" applyFont="1" applyBorder="1" applyAlignment="1" applyProtection="1">
      <alignment horizontal="center" vertical="center" wrapText="1"/>
    </xf>
    <xf numFmtId="3" fontId="6" fillId="3" borderId="6" xfId="1" applyNumberFormat="1" applyFont="1" applyFill="1" applyBorder="1" applyAlignment="1" applyProtection="1">
      <alignment horizontal="center" vertical="center" wrapText="1"/>
    </xf>
    <xf numFmtId="3" fontId="3" fillId="3" borderId="4" xfId="1" applyNumberFormat="1" applyFont="1" applyFill="1" applyBorder="1" applyAlignment="1" applyProtection="1">
      <alignment horizontal="center" vertical="center"/>
    </xf>
    <xf numFmtId="0" fontId="2" fillId="0" borderId="22" xfId="1" applyFont="1" applyBorder="1" applyAlignment="1" applyProtection="1">
      <alignment horizontal="left" vertical="center" wrapText="1"/>
    </xf>
    <xf numFmtId="3" fontId="4" fillId="0" borderId="14" xfId="1" applyNumberFormat="1" applyFont="1" applyBorder="1" applyAlignment="1" applyProtection="1">
      <alignment horizontal="center" vertical="center" wrapText="1"/>
    </xf>
    <xf numFmtId="3" fontId="4" fillId="0" borderId="12" xfId="1" applyNumberFormat="1" applyFont="1" applyBorder="1" applyAlignment="1" applyProtection="1">
      <alignment horizontal="center" vertical="center" wrapText="1"/>
    </xf>
    <xf numFmtId="3" fontId="4" fillId="0" borderId="8" xfId="1" applyNumberFormat="1" applyFont="1" applyBorder="1" applyAlignment="1" applyProtection="1">
      <alignment horizontal="center" vertical="center" wrapText="1"/>
    </xf>
    <xf numFmtId="3" fontId="4" fillId="0" borderId="33" xfId="1" applyNumberFormat="1" applyFont="1" applyBorder="1" applyAlignment="1" applyProtection="1">
      <alignment horizontal="center" vertical="center" wrapText="1"/>
    </xf>
    <xf numFmtId="3" fontId="4" fillId="0" borderId="15" xfId="1" applyNumberFormat="1" applyFont="1" applyBorder="1" applyAlignment="1" applyProtection="1">
      <alignment horizontal="center" vertical="center" wrapText="1"/>
    </xf>
    <xf numFmtId="3" fontId="4" fillId="0" borderId="13" xfId="1" applyNumberFormat="1" applyFont="1" applyBorder="1" applyAlignment="1" applyProtection="1">
      <alignment horizontal="center" vertical="center" wrapText="1"/>
    </xf>
    <xf numFmtId="3" fontId="4" fillId="0" borderId="10" xfId="1" applyNumberFormat="1" applyFont="1" applyBorder="1" applyAlignment="1" applyProtection="1">
      <alignment horizontal="center" vertical="center" wrapText="1"/>
    </xf>
    <xf numFmtId="3" fontId="4" fillId="0" borderId="11" xfId="1" applyNumberFormat="1" applyFont="1" applyBorder="1" applyAlignment="1" applyProtection="1">
      <alignment horizontal="center" vertical="center" wrapText="1"/>
    </xf>
    <xf numFmtId="3" fontId="4" fillId="0" borderId="9" xfId="1" applyNumberFormat="1" applyFont="1" applyBorder="1" applyAlignment="1" applyProtection="1">
      <alignment horizontal="center" vertical="center" wrapText="1"/>
    </xf>
    <xf numFmtId="3" fontId="13" fillId="3" borderId="5" xfId="1" applyNumberFormat="1" applyFont="1" applyFill="1" applyBorder="1" applyAlignment="1" applyProtection="1">
      <alignment horizontal="center" vertical="center" wrapText="1"/>
    </xf>
    <xf numFmtId="3" fontId="13" fillId="3" borderId="3" xfId="1" applyNumberFormat="1" applyFont="1" applyFill="1" applyBorder="1" applyAlignment="1" applyProtection="1">
      <alignment horizontal="center" vertical="center"/>
    </xf>
    <xf numFmtId="3" fontId="7" fillId="0" borderId="6" xfId="1" applyNumberFormat="1" applyFont="1" applyBorder="1" applyAlignment="1" applyProtection="1">
      <alignment horizontal="center" vertical="center" wrapText="1"/>
    </xf>
    <xf numFmtId="3" fontId="5" fillId="0" borderId="4" xfId="1" applyNumberFormat="1" applyFont="1" applyBorder="1" applyAlignment="1" applyProtection="1">
      <alignment horizontal="center" vertical="center" wrapText="1"/>
    </xf>
    <xf numFmtId="3" fontId="4" fillId="0" borderId="10" xfId="1" applyNumberFormat="1" applyFont="1" applyBorder="1" applyAlignment="1" applyProtection="1">
      <alignment horizontal="center" vertical="center"/>
    </xf>
    <xf numFmtId="3" fontId="4" fillId="0" borderId="11" xfId="1" applyNumberFormat="1" applyFont="1" applyBorder="1" applyAlignment="1" applyProtection="1">
      <alignment horizontal="center" vertical="center"/>
    </xf>
    <xf numFmtId="3" fontId="4" fillId="0" borderId="9" xfId="1" applyNumberFormat="1" applyFont="1" applyBorder="1" applyAlignment="1" applyProtection="1">
      <alignment horizontal="center" vertical="center"/>
    </xf>
    <xf numFmtId="44" fontId="4" fillId="2" borderId="2" xfId="3" applyFont="1" applyFill="1" applyBorder="1" applyAlignment="1" applyProtection="1">
      <alignment horizontal="center" vertical="center"/>
      <protection locked="0"/>
    </xf>
    <xf numFmtId="0" fontId="2" fillId="0" borderId="15" xfId="1" applyFont="1" applyBorder="1" applyProtection="1"/>
    <xf numFmtId="0" fontId="2" fillId="0" borderId="8" xfId="1" applyFont="1" applyBorder="1" applyProtection="1"/>
    <xf numFmtId="3" fontId="2" fillId="0" borderId="1" xfId="1" applyNumberFormat="1" applyFont="1" applyBorder="1" applyAlignment="1" applyProtection="1">
      <alignment horizontal="center" vertical="center" wrapText="1"/>
    </xf>
    <xf numFmtId="164" fontId="2" fillId="0" borderId="7" xfId="1" applyNumberFormat="1" applyFont="1" applyFill="1" applyBorder="1" applyAlignment="1" applyProtection="1">
      <alignment horizontal="center" vertical="center"/>
    </xf>
    <xf numFmtId="164" fontId="2" fillId="0" borderId="1" xfId="1" applyNumberFormat="1" applyFont="1" applyFill="1" applyBorder="1" applyAlignment="1" applyProtection="1">
      <alignment horizontal="center" vertical="center"/>
    </xf>
    <xf numFmtId="3" fontId="2" fillId="0" borderId="25" xfId="1" applyNumberFormat="1" applyFont="1" applyBorder="1" applyAlignment="1" applyProtection="1">
      <alignment horizontal="left" vertical="center" wrapText="1"/>
    </xf>
    <xf numFmtId="3" fontId="2" fillId="0" borderId="27" xfId="1" applyNumberFormat="1" applyFont="1" applyBorder="1" applyAlignment="1" applyProtection="1">
      <alignment horizontal="left" vertical="center" wrapText="1"/>
    </xf>
    <xf numFmtId="3" fontId="2" fillId="0" borderId="10" xfId="1" applyNumberFormat="1" applyFont="1" applyBorder="1" applyAlignment="1" applyProtection="1">
      <alignment horizontal="left" vertical="center" wrapText="1"/>
    </xf>
    <xf numFmtId="3" fontId="2" fillId="0" borderId="11" xfId="1" applyNumberFormat="1" applyFont="1" applyBorder="1" applyAlignment="1" applyProtection="1">
      <alignment horizontal="left" vertical="center" wrapText="1"/>
    </xf>
    <xf numFmtId="3" fontId="2" fillId="0" borderId="14" xfId="1" applyNumberFormat="1" applyFont="1" applyBorder="1" applyAlignment="1" applyProtection="1">
      <alignment horizontal="center" vertical="center" wrapText="1"/>
    </xf>
    <xf numFmtId="3" fontId="2" fillId="0" borderId="12" xfId="1" applyNumberFormat="1" applyFont="1" applyBorder="1" applyAlignment="1" applyProtection="1">
      <alignment horizontal="center" vertical="center" wrapText="1"/>
    </xf>
    <xf numFmtId="3" fontId="2" fillId="0" borderId="14" xfId="1" applyNumberFormat="1" applyFont="1" applyBorder="1" applyAlignment="1" applyProtection="1">
      <alignment vertical="center" wrapText="1"/>
    </xf>
    <xf numFmtId="3" fontId="2" fillId="0" borderId="12" xfId="1" applyNumberFormat="1" applyFont="1" applyBorder="1" applyAlignment="1" applyProtection="1">
      <alignment horizontal="center" vertical="center" wrapText="1"/>
    </xf>
    <xf numFmtId="9" fontId="2" fillId="0" borderId="1" xfId="2" applyFont="1" applyBorder="1" applyAlignment="1" applyProtection="1">
      <alignment horizontal="center" vertical="center" wrapText="1"/>
    </xf>
    <xf numFmtId="2" fontId="2" fillId="0" borderId="7" xfId="1" applyNumberFormat="1" applyFont="1" applyFill="1" applyBorder="1" applyAlignment="1" applyProtection="1">
      <alignment horizontal="center" vertical="center"/>
    </xf>
    <xf numFmtId="3" fontId="2" fillId="0" borderId="8" xfId="1" applyNumberFormat="1" applyFont="1" applyBorder="1" applyAlignment="1" applyProtection="1">
      <alignment horizontal="center" vertical="center" wrapText="1"/>
    </xf>
    <xf numFmtId="3" fontId="2" fillId="0" borderId="33" xfId="1" applyNumberFormat="1" applyFont="1" applyBorder="1" applyAlignment="1" applyProtection="1">
      <alignment horizontal="center" vertical="center" wrapText="1"/>
    </xf>
    <xf numFmtId="3" fontId="2" fillId="0" borderId="10" xfId="1" applyNumberFormat="1" applyFont="1" applyBorder="1" applyAlignment="1" applyProtection="1">
      <alignment vertical="center" wrapText="1"/>
    </xf>
    <xf numFmtId="3" fontId="2" fillId="0" borderId="17" xfId="1" applyNumberFormat="1" applyFont="1" applyBorder="1" applyAlignment="1" applyProtection="1">
      <alignment horizontal="center" vertical="center" wrapText="1"/>
    </xf>
    <xf numFmtId="2" fontId="2" fillId="0" borderId="1" xfId="1" applyNumberFormat="1" applyFont="1" applyFill="1" applyBorder="1" applyAlignment="1" applyProtection="1">
      <alignment horizontal="center" vertical="center"/>
    </xf>
    <xf numFmtId="165" fontId="2" fillId="0" borderId="1" xfId="2" applyNumberFormat="1" applyFont="1" applyBorder="1" applyAlignment="1" applyProtection="1">
      <alignment horizontal="center" vertical="center" wrapText="1"/>
    </xf>
    <xf numFmtId="3" fontId="2" fillId="0" borderId="18" xfId="1" applyNumberFormat="1" applyFont="1" applyBorder="1" applyAlignment="1" applyProtection="1">
      <alignment horizontal="center" vertical="center" wrapText="1"/>
    </xf>
    <xf numFmtId="3" fontId="2" fillId="0" borderId="19" xfId="1" applyNumberFormat="1" applyFont="1" applyBorder="1" applyAlignment="1" applyProtection="1">
      <alignment horizontal="center" vertical="center" wrapText="1"/>
    </xf>
    <xf numFmtId="3" fontId="2" fillId="0" borderId="16" xfId="1" applyNumberFormat="1" applyFont="1" applyBorder="1" applyAlignment="1" applyProtection="1">
      <alignment horizontal="center" vertical="center" wrapText="1"/>
    </xf>
    <xf numFmtId="3" fontId="2" fillId="0" borderId="17" xfId="1" applyNumberFormat="1" applyFont="1" applyBorder="1" applyAlignment="1" applyProtection="1">
      <alignment horizontal="center" vertical="center" wrapText="1"/>
    </xf>
    <xf numFmtId="3" fontId="2" fillId="0" borderId="9" xfId="1" applyNumberFormat="1" applyFont="1" applyBorder="1" applyAlignment="1" applyProtection="1">
      <alignment horizontal="center" vertical="center" wrapText="1"/>
    </xf>
    <xf numFmtId="3" fontId="2" fillId="0" borderId="26" xfId="1" applyNumberFormat="1" applyFont="1" applyBorder="1" applyAlignment="1" applyProtection="1">
      <alignment horizontal="left" vertical="center" wrapText="1"/>
    </xf>
    <xf numFmtId="164" fontId="2" fillId="0" borderId="1" xfId="2" applyNumberFormat="1" applyFont="1" applyBorder="1" applyAlignment="1" applyProtection="1">
      <alignment horizontal="center" vertical="center" wrapText="1"/>
    </xf>
    <xf numFmtId="3" fontId="2" fillId="0" borderId="9" xfId="1" applyNumberFormat="1" applyFont="1" applyBorder="1" applyAlignment="1" applyProtection="1">
      <alignment horizontal="left" vertical="center" wrapText="1"/>
    </xf>
    <xf numFmtId="164" fontId="4" fillId="5" borderId="9" xfId="1" applyNumberFormat="1" applyFont="1" applyFill="1" applyBorder="1" applyAlignment="1" applyProtection="1">
      <alignment horizontal="center" vertical="center"/>
    </xf>
    <xf numFmtId="2" fontId="4" fillId="5" borderId="9" xfId="1" applyNumberFormat="1" applyFont="1" applyFill="1" applyBorder="1" applyAlignment="1" applyProtection="1">
      <alignment horizontal="center" vertical="center"/>
    </xf>
  </cellXfs>
  <cellStyles count="4">
    <cellStyle name="Monétaire" xfId="3" builtinId="4"/>
    <cellStyle name="Normal" xfId="0" builtinId="0"/>
    <cellStyle name="Normal 2" xfId="1"/>
    <cellStyle name="Pourcentage" xfId="2" builtinId="5"/>
  </cellStyles>
  <dxfs count="0"/>
  <tableStyles count="0" defaultTableStyle="TableStyleMedium2" defaultPivotStyle="PivotStyleLight16"/>
  <colors>
    <mruColors>
      <color rgb="FFFFFFCC"/>
      <color rgb="FFDA42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11208</xdr:colOff>
      <xdr:row>0</xdr:row>
      <xdr:rowOff>33611</xdr:rowOff>
    </xdr:from>
    <xdr:to>
      <xdr:col>8</xdr:col>
      <xdr:colOff>565100</xdr:colOff>
      <xdr:row>31</xdr:row>
      <xdr:rowOff>0</xdr:rowOff>
    </xdr:to>
    <xdr:sp macro="" textlink="" fLocksText="0">
      <xdr:nvSpPr>
        <xdr:cNvPr id="2" name="Rectangle avec flèche vers le haut 1">
          <a:extLst>
            <a:ext uri="{FF2B5EF4-FFF2-40B4-BE49-F238E27FC236}">
              <a16:creationId xmlns:a16="http://schemas.microsoft.com/office/drawing/2014/main" id="{00000000-0008-0000-0000-000002000000}"/>
            </a:ext>
          </a:extLst>
        </xdr:cNvPr>
        <xdr:cNvSpPr/>
      </xdr:nvSpPr>
      <xdr:spPr>
        <a:xfrm rot="16200000">
          <a:off x="-406615" y="12811522"/>
          <a:ext cx="28877567" cy="3321745"/>
        </a:xfrm>
        <a:prstGeom prst="upArrowCallout">
          <a:avLst>
            <a:gd name="adj1" fmla="val 22565"/>
            <a:gd name="adj2" fmla="val 25000"/>
            <a:gd name="adj3" fmla="val 25000"/>
            <a:gd name="adj4" fmla="val 64977"/>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lstStyle/>
        <a:p>
          <a:pPr algn="ctr"/>
          <a:r>
            <a:rPr lang="fr-FR" sz="1600" b="1">
              <a:latin typeface="Century Gothic" pitchFamily="34" charset="0"/>
            </a:rPr>
            <a:t>Seules</a:t>
          </a:r>
          <a:r>
            <a:rPr lang="fr-FR" sz="1600" b="1" baseline="0">
              <a:latin typeface="Century Gothic" pitchFamily="34" charset="0"/>
            </a:rPr>
            <a:t>  les cellules sur fond jaune sont à compléter.</a:t>
          </a:r>
        </a:p>
        <a:p>
          <a:pPr algn="ctr"/>
          <a:endParaRPr lang="fr-FR" sz="1600" b="1" baseline="0">
            <a:latin typeface="Century Gothic" pitchFamily="34" charset="0"/>
          </a:endParaRPr>
        </a:p>
        <a:p>
          <a:pPr marL="0" marR="0" indent="0" algn="ctr" defTabSz="914400" eaLnBrk="1" fontAlgn="auto" latinLnBrk="0" hangingPunct="1">
            <a:lnSpc>
              <a:spcPct val="100000"/>
            </a:lnSpc>
            <a:spcBef>
              <a:spcPts val="0"/>
            </a:spcBef>
            <a:spcAft>
              <a:spcPts val="0"/>
            </a:spcAft>
            <a:buClrTx/>
            <a:buSzTx/>
            <a:buFontTx/>
            <a:buNone/>
            <a:tabLst/>
            <a:defRPr/>
          </a:pPr>
          <a:r>
            <a:rPr lang="fr-FR" sz="1100" b="1">
              <a:solidFill>
                <a:schemeClr val="lt1"/>
              </a:solidFill>
              <a:latin typeface="Century Gothic" pitchFamily="34" charset="0"/>
              <a:ea typeface="+mn-ea"/>
              <a:cs typeface="+mn-cs"/>
            </a:rPr>
            <a:t>Le Candidat est tenu</a:t>
          </a:r>
          <a:r>
            <a:rPr lang="fr-FR" sz="1100" b="1" baseline="0">
              <a:solidFill>
                <a:schemeClr val="lt1"/>
              </a:solidFill>
              <a:latin typeface="Century Gothic" pitchFamily="34" charset="0"/>
              <a:ea typeface="+mn-ea"/>
              <a:cs typeface="+mn-cs"/>
            </a:rPr>
            <a:t> </a:t>
          </a:r>
          <a:r>
            <a:rPr lang="fr-FR" sz="1100" b="1">
              <a:solidFill>
                <a:schemeClr val="lt1"/>
              </a:solidFill>
              <a:latin typeface="Century Gothic" pitchFamily="34" charset="0"/>
              <a:ea typeface="+mn-ea"/>
              <a:cs typeface="+mn-cs"/>
            </a:rPr>
            <a:t>de vérifier</a:t>
          </a:r>
          <a:r>
            <a:rPr lang="fr-FR" sz="1100" b="1" baseline="0">
              <a:solidFill>
                <a:schemeClr val="lt1"/>
              </a:solidFill>
              <a:latin typeface="Century Gothic" pitchFamily="34" charset="0"/>
              <a:ea typeface="+mn-ea"/>
              <a:cs typeface="+mn-cs"/>
            </a:rPr>
            <a:t> l'exactitude des calculs avant de remettre son offre. </a:t>
          </a:r>
          <a:endParaRPr lang="fr-FR" sz="1100" b="1">
            <a:solidFill>
              <a:schemeClr val="lt1"/>
            </a:solidFill>
            <a:latin typeface="Century Gothic" pitchFamily="34" charset="0"/>
            <a:ea typeface="+mn-ea"/>
            <a:cs typeface="+mn-cs"/>
          </a:endParaRPr>
        </a:p>
        <a:p>
          <a:pPr algn="ctr"/>
          <a:endParaRPr lang="fr-FR" sz="1600" b="1">
            <a:latin typeface="Century Gothic"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55D8D"/>
    <pageSetUpPr fitToPage="1"/>
  </sheetPr>
  <dimension ref="A1:N31"/>
  <sheetViews>
    <sheetView showGridLines="0" tabSelected="1" zoomScale="85" zoomScaleNormal="85" zoomScaleSheetLayoutView="90" workbookViewId="0">
      <selection sqref="A1:E1"/>
    </sheetView>
  </sheetViews>
  <sheetFormatPr baseColWidth="10" defaultColWidth="11.42578125" defaultRowHeight="13.5" x14ac:dyDescent="0.25"/>
  <cols>
    <col min="1" max="1" width="8.5703125" style="1" customWidth="1"/>
    <col min="2" max="2" width="69.5703125" style="1" customWidth="1"/>
    <col min="3" max="3" width="83.42578125" style="1" customWidth="1"/>
    <col min="4" max="4" width="16.5703125" style="1" customWidth="1"/>
    <col min="5" max="5" width="25.5703125" style="1" customWidth="1"/>
    <col min="6" max="6" width="18.5703125" style="1" customWidth="1"/>
    <col min="7" max="16384" width="11.42578125" style="1"/>
  </cols>
  <sheetData>
    <row r="1" spans="1:14" s="2" customFormat="1" ht="150" customHeight="1" x14ac:dyDescent="0.25">
      <c r="A1" s="39" t="s">
        <v>32</v>
      </c>
      <c r="B1" s="40"/>
      <c r="C1" s="40"/>
      <c r="D1" s="40"/>
      <c r="E1" s="41"/>
      <c r="F1" s="3"/>
    </row>
    <row r="2" spans="1:14" s="2" customFormat="1" ht="12.75" customHeight="1" x14ac:dyDescent="0.35">
      <c r="A2" s="43"/>
      <c r="B2" s="43"/>
      <c r="C2" s="43"/>
      <c r="D2" s="43"/>
      <c r="E2" s="43"/>
      <c r="F2" s="7"/>
    </row>
    <row r="3" spans="1:14" s="2" customFormat="1" ht="56.45" customHeight="1" x14ac:dyDescent="0.25">
      <c r="A3" s="42" t="s">
        <v>29</v>
      </c>
      <c r="B3" s="42"/>
      <c r="C3" s="42"/>
      <c r="D3" s="42"/>
      <c r="E3" s="42"/>
      <c r="F3" s="7"/>
    </row>
    <row r="4" spans="1:14" s="2" customFormat="1" ht="30" customHeight="1" x14ac:dyDescent="0.35">
      <c r="A4" s="34" t="s">
        <v>7</v>
      </c>
      <c r="B4" s="35"/>
      <c r="C4" s="35"/>
      <c r="D4" s="35"/>
      <c r="E4" s="36"/>
      <c r="F4" s="3"/>
    </row>
    <row r="5" spans="1:14" ht="132.75" customHeight="1" thickBot="1" x14ac:dyDescent="0.3">
      <c r="A5" s="53" t="s">
        <v>30</v>
      </c>
      <c r="B5" s="53"/>
      <c r="C5" s="53"/>
      <c r="D5" s="53"/>
      <c r="E5" s="53"/>
      <c r="N5" s="8"/>
    </row>
    <row r="6" spans="1:14" ht="18" customHeight="1" thickTop="1" thickBot="1" x14ac:dyDescent="0.3"/>
    <row r="7" spans="1:14" ht="24" customHeight="1" thickTop="1" x14ac:dyDescent="0.25">
      <c r="A7" s="54" t="s">
        <v>7</v>
      </c>
      <c r="B7" s="55"/>
      <c r="C7" s="55"/>
      <c r="D7" s="56"/>
      <c r="E7" s="37" t="s">
        <v>0</v>
      </c>
    </row>
    <row r="8" spans="1:14" ht="24" customHeight="1" thickBot="1" x14ac:dyDescent="0.3">
      <c r="A8" s="57"/>
      <c r="B8" s="58"/>
      <c r="C8" s="58"/>
      <c r="D8" s="59"/>
      <c r="E8" s="38"/>
    </row>
    <row r="9" spans="1:14" ht="21.95" customHeight="1" thickTop="1" x14ac:dyDescent="0.25">
      <c r="A9" s="10" t="s">
        <v>26</v>
      </c>
      <c r="B9" s="5"/>
      <c r="C9" s="5"/>
      <c r="D9" s="33"/>
      <c r="E9" s="81"/>
      <c r="K9" s="9"/>
    </row>
    <row r="10" spans="1:14" ht="21.95" customHeight="1" x14ac:dyDescent="0.25">
      <c r="A10" s="10" t="s">
        <v>27</v>
      </c>
      <c r="B10" s="5"/>
      <c r="C10" s="5"/>
      <c r="D10" s="33"/>
      <c r="E10" s="81"/>
    </row>
    <row r="11" spans="1:14" s="2" customFormat="1" ht="18" customHeight="1" x14ac:dyDescent="0.25">
      <c r="A11" s="25"/>
      <c r="B11" s="25"/>
      <c r="C11" s="25"/>
      <c r="D11" s="25"/>
      <c r="E11" s="25"/>
      <c r="F11" s="7"/>
    </row>
    <row r="12" spans="1:14" s="2" customFormat="1" ht="30" customHeight="1" x14ac:dyDescent="0.25">
      <c r="A12" s="34" t="s">
        <v>2</v>
      </c>
      <c r="B12" s="35"/>
      <c r="C12" s="35"/>
      <c r="D12" s="35"/>
      <c r="E12" s="36"/>
      <c r="F12" s="3"/>
    </row>
    <row r="13" spans="1:14" ht="66" customHeight="1" thickBot="1" x14ac:dyDescent="0.3">
      <c r="A13" s="2" t="s">
        <v>6</v>
      </c>
    </row>
    <row r="14" spans="1:14" ht="24.95" customHeight="1" thickTop="1" x14ac:dyDescent="0.25">
      <c r="A14" s="54" t="s">
        <v>19</v>
      </c>
      <c r="B14" s="55"/>
      <c r="C14" s="55"/>
      <c r="D14" s="56"/>
      <c r="E14" s="62" t="s">
        <v>14</v>
      </c>
    </row>
    <row r="15" spans="1:14" ht="24.95" customHeight="1" thickBot="1" x14ac:dyDescent="0.3">
      <c r="A15" s="57"/>
      <c r="B15" s="58"/>
      <c r="C15" s="58"/>
      <c r="D15" s="59"/>
      <c r="E15" s="63"/>
    </row>
    <row r="16" spans="1:14" ht="21.95" customHeight="1" thickTop="1" x14ac:dyDescent="0.25">
      <c r="A16" s="65" t="s">
        <v>16</v>
      </c>
      <c r="B16" s="66"/>
      <c r="C16" s="16" t="s">
        <v>18</v>
      </c>
      <c r="D16" s="17"/>
      <c r="E16" s="18">
        <v>1</v>
      </c>
    </row>
    <row r="17" spans="1:6" ht="21.95" customHeight="1" x14ac:dyDescent="0.25">
      <c r="A17" s="67"/>
      <c r="B17" s="68"/>
      <c r="C17" s="19" t="s">
        <v>3</v>
      </c>
      <c r="D17" s="20"/>
      <c r="E17" s="21"/>
      <c r="F17" s="1" t="s">
        <v>31</v>
      </c>
    </row>
    <row r="18" spans="1:6" ht="21.95" customHeight="1" x14ac:dyDescent="0.25">
      <c r="A18" s="67"/>
      <c r="B18" s="68"/>
      <c r="C18" s="19" t="s">
        <v>4</v>
      </c>
      <c r="D18" s="20"/>
      <c r="E18" s="15"/>
      <c r="F18" s="83" t="s">
        <v>31</v>
      </c>
    </row>
    <row r="19" spans="1:6" ht="21.95" customHeight="1" thickBot="1" x14ac:dyDescent="0.3">
      <c r="A19" s="69"/>
      <c r="B19" s="70"/>
      <c r="C19" s="22" t="s">
        <v>5</v>
      </c>
      <c r="D19" s="23"/>
      <c r="E19" s="24"/>
      <c r="F19" s="82" t="s">
        <v>31</v>
      </c>
    </row>
    <row r="20" spans="1:6" ht="21.95" customHeight="1" thickTop="1" x14ac:dyDescent="0.25">
      <c r="A20" s="65" t="s">
        <v>17</v>
      </c>
      <c r="B20" s="66"/>
      <c r="C20" s="16" t="s">
        <v>18</v>
      </c>
      <c r="D20" s="17"/>
      <c r="E20" s="14"/>
      <c r="F20" s="1" t="s">
        <v>31</v>
      </c>
    </row>
    <row r="21" spans="1:6" ht="21.95" customHeight="1" x14ac:dyDescent="0.25">
      <c r="A21" s="67"/>
      <c r="B21" s="68"/>
      <c r="C21" s="19" t="s">
        <v>3</v>
      </c>
      <c r="D21" s="20"/>
      <c r="E21" s="15"/>
      <c r="F21" s="1" t="s">
        <v>31</v>
      </c>
    </row>
    <row r="22" spans="1:6" ht="21.95" customHeight="1" x14ac:dyDescent="0.25">
      <c r="A22" s="67"/>
      <c r="B22" s="68"/>
      <c r="C22" s="19" t="s">
        <v>4</v>
      </c>
      <c r="D22" s="20"/>
      <c r="E22" s="15"/>
      <c r="F22" s="1" t="s">
        <v>31</v>
      </c>
    </row>
    <row r="23" spans="1:6" ht="21.95" customHeight="1" thickBot="1" x14ac:dyDescent="0.3">
      <c r="A23" s="69"/>
      <c r="B23" s="70"/>
      <c r="C23" s="22" t="s">
        <v>5</v>
      </c>
      <c r="D23" s="23"/>
      <c r="E23" s="24"/>
      <c r="F23" s="1" t="s">
        <v>31</v>
      </c>
    </row>
    <row r="24" spans="1:6" s="2" customFormat="1" ht="30" customHeight="1" thickTop="1" x14ac:dyDescent="0.25">
      <c r="A24" s="13"/>
      <c r="B24" s="13"/>
      <c r="C24" s="13"/>
      <c r="D24" s="13"/>
      <c r="E24" s="13"/>
      <c r="F24" s="7"/>
    </row>
    <row r="25" spans="1:6" s="2" customFormat="1" ht="30" customHeight="1" x14ac:dyDescent="0.25">
      <c r="A25" s="34" t="s">
        <v>24</v>
      </c>
      <c r="B25" s="35"/>
      <c r="C25" s="35"/>
      <c r="D25" s="35"/>
      <c r="E25" s="36"/>
      <c r="F25" s="3"/>
    </row>
    <row r="26" spans="1:6" s="6" customFormat="1" ht="85.5" customHeight="1" thickBot="1" x14ac:dyDescent="0.3">
      <c r="A26" s="64" t="s">
        <v>25</v>
      </c>
      <c r="B26" s="64"/>
      <c r="C26" s="64"/>
      <c r="D26" s="64"/>
      <c r="E26" s="64"/>
    </row>
    <row r="27" spans="1:6" ht="24.95" customHeight="1" thickTop="1" x14ac:dyDescent="0.25">
      <c r="A27" s="54" t="s">
        <v>20</v>
      </c>
      <c r="B27" s="55"/>
      <c r="C27" s="55"/>
      <c r="D27" s="60"/>
      <c r="E27" s="62" t="s">
        <v>14</v>
      </c>
    </row>
    <row r="28" spans="1:6" ht="24.95" customHeight="1" thickBot="1" x14ac:dyDescent="0.3">
      <c r="A28" s="57"/>
      <c r="B28" s="58"/>
      <c r="C28" s="58"/>
      <c r="D28" s="61"/>
      <c r="E28" s="63"/>
    </row>
    <row r="29" spans="1:6" ht="21.95" customHeight="1" thickTop="1" x14ac:dyDescent="0.25">
      <c r="A29" s="50" t="s">
        <v>21</v>
      </c>
      <c r="B29" s="51"/>
      <c r="C29" s="51"/>
      <c r="D29" s="52"/>
      <c r="E29" s="14"/>
      <c r="F29" s="1" t="s">
        <v>31</v>
      </c>
    </row>
    <row r="30" spans="1:6" ht="21.95" customHeight="1" x14ac:dyDescent="0.25">
      <c r="A30" s="47" t="s">
        <v>22</v>
      </c>
      <c r="B30" s="48"/>
      <c r="C30" s="48"/>
      <c r="D30" s="49"/>
      <c r="E30" s="15"/>
      <c r="F30" s="1" t="s">
        <v>31</v>
      </c>
    </row>
    <row r="31" spans="1:6" ht="21.95" customHeight="1" x14ac:dyDescent="0.25">
      <c r="A31" s="44" t="s">
        <v>28</v>
      </c>
      <c r="B31" s="45"/>
      <c r="C31" s="45"/>
      <c r="D31" s="46"/>
      <c r="E31" s="15"/>
      <c r="F31" s="1" t="s">
        <v>31</v>
      </c>
    </row>
  </sheetData>
  <sheetProtection algorithmName="SHA-512" hashValue="G6Uq9KstOtETSvfds1q3vayKTYE8SxQYrgmNKRkvwbfM3W84+SjUlUNl1/wxphgemoKqneS4xcd4Sm1mAb5qmQ==" saltValue="xQsKFr1WOavacH/itK/Wzw==" spinCount="100000" sheet="1" objects="1" scenarios="1"/>
  <protectedRanges>
    <protectedRange sqref="E17:E23 A18:B19 A22:B23 E9:E10 E29:E31" name="Plage1"/>
  </protectedRanges>
  <mergeCells count="20">
    <mergeCell ref="A31:D31"/>
    <mergeCell ref="A30:D30"/>
    <mergeCell ref="A29:D29"/>
    <mergeCell ref="A5:E5"/>
    <mergeCell ref="A7:D8"/>
    <mergeCell ref="A27:C28"/>
    <mergeCell ref="D27:D28"/>
    <mergeCell ref="E27:E28"/>
    <mergeCell ref="A26:E26"/>
    <mergeCell ref="A25:E25"/>
    <mergeCell ref="A14:D15"/>
    <mergeCell ref="A20:B23"/>
    <mergeCell ref="A16:B19"/>
    <mergeCell ref="A12:E12"/>
    <mergeCell ref="E14:E15"/>
    <mergeCell ref="A4:E4"/>
    <mergeCell ref="E7:E8"/>
    <mergeCell ref="A1:E1"/>
    <mergeCell ref="A3:E3"/>
    <mergeCell ref="A2:E2"/>
  </mergeCells>
  <printOptions horizontalCentered="1"/>
  <pageMargins left="0.39370078740157483" right="0.39370078740157483" top="0.59055118110236227" bottom="0.59055118110236227" header="0.19685039370078741" footer="0.19685039370078741"/>
  <pageSetup paperSize="9" scale="68" fitToHeight="0" orientation="landscape" r:id="rId1"/>
  <headerFooter alignWithMargins="0">
    <oddHeader>&amp;L&amp;"Century Gothic,Normal"ENS Paris-Saclay&amp;R&amp;"Century Gothic,Normal"Maintenance des Portes Automatiques</oddHeader>
    <oddFooter>&amp;L&amp;"Century Gothic,Normal"&amp;F / &amp;A&amp;R&amp;"Century Gothic,Normal"Page &amp;P/&amp;N</oddFooter>
  </headerFooter>
  <rowBreaks count="1" manualBreakCount="1">
    <brk id="11"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55D8D"/>
    <pageSetUpPr fitToPage="1"/>
  </sheetPr>
  <dimension ref="A1:I31"/>
  <sheetViews>
    <sheetView showGridLines="0" zoomScale="85" zoomScaleNormal="85" zoomScaleSheetLayoutView="85" workbookViewId="0">
      <selection activeCell="F25" sqref="F25"/>
    </sheetView>
  </sheetViews>
  <sheetFormatPr baseColWidth="10" defaultColWidth="11.42578125" defaultRowHeight="13.5" outlineLevelCol="1" x14ac:dyDescent="0.25"/>
  <cols>
    <col min="1" max="1" width="8.5703125" style="1" customWidth="1"/>
    <col min="2" max="2" width="69.5703125" style="1" customWidth="1"/>
    <col min="3" max="3" width="87" style="1" customWidth="1"/>
    <col min="4" max="4" width="16.5703125" style="1" customWidth="1" outlineLevel="1"/>
    <col min="5" max="5" width="21.42578125" style="1" customWidth="1"/>
    <col min="6" max="6" width="24.5703125" style="1" customWidth="1"/>
    <col min="7" max="7" width="18.5703125" style="1" customWidth="1"/>
    <col min="8" max="8" width="11.5703125" style="1" bestFit="1" customWidth="1"/>
    <col min="9" max="16384" width="11.42578125" style="1"/>
  </cols>
  <sheetData>
    <row r="1" spans="1:9" s="2" customFormat="1" ht="146.25" customHeight="1" x14ac:dyDescent="0.25">
      <c r="A1" s="39" t="s">
        <v>33</v>
      </c>
      <c r="B1" s="40"/>
      <c r="C1" s="40"/>
      <c r="D1" s="40"/>
      <c r="E1" s="40"/>
      <c r="F1" s="41"/>
      <c r="G1" s="3"/>
    </row>
    <row r="2" spans="1:9" s="2" customFormat="1" ht="15" customHeight="1" thickBot="1" x14ac:dyDescent="0.4">
      <c r="A2" s="11"/>
      <c r="B2" s="11"/>
      <c r="C2" s="11"/>
      <c r="D2" s="11"/>
      <c r="E2" s="11"/>
      <c r="F2" s="12"/>
      <c r="G2" s="7"/>
    </row>
    <row r="3" spans="1:9" ht="42" customHeight="1" thickTop="1" x14ac:dyDescent="0.25">
      <c r="A3" s="54" t="str">
        <f>BPU!A7</f>
        <v>TAUX HORAIRES</v>
      </c>
      <c r="B3" s="55"/>
      <c r="C3" s="55"/>
      <c r="D3" s="60"/>
      <c r="E3" s="76" t="s">
        <v>12</v>
      </c>
      <c r="F3" s="37" t="s">
        <v>1</v>
      </c>
    </row>
    <row r="4" spans="1:9" ht="65.25" customHeight="1" thickBot="1" x14ac:dyDescent="0.3">
      <c r="A4" s="57"/>
      <c r="B4" s="58"/>
      <c r="C4" s="58"/>
      <c r="D4" s="61"/>
      <c r="E4" s="77"/>
      <c r="F4" s="38"/>
    </row>
    <row r="5" spans="1:9" ht="21.95" customHeight="1" thickTop="1" x14ac:dyDescent="0.25">
      <c r="A5" s="87" t="str">
        <f>BPU!A9</f>
        <v>Technicien maintenance Portes et Portails automatiques</v>
      </c>
      <c r="B5" s="88"/>
      <c r="C5" s="88"/>
      <c r="D5" s="31"/>
      <c r="E5" s="84">
        <f>4*6</f>
        <v>24</v>
      </c>
      <c r="F5" s="85">
        <f>ROUND(E5*BPU!E9,2)</f>
        <v>0</v>
      </c>
      <c r="I5" s="9"/>
    </row>
    <row r="6" spans="1:9" ht="21.75" customHeight="1" x14ac:dyDescent="0.25">
      <c r="A6" s="89" t="str">
        <f>BPU!A10</f>
        <v>Technicien travaux Portes et Portails automatiques</v>
      </c>
      <c r="B6" s="90"/>
      <c r="C6" s="90">
        <f>BPU!C10</f>
        <v>0</v>
      </c>
      <c r="D6" s="32"/>
      <c r="E6" s="84">
        <f>4*6</f>
        <v>24</v>
      </c>
      <c r="F6" s="86">
        <f>ROUND(E6*BPU!E10,2)</f>
        <v>0</v>
      </c>
      <c r="I6" s="9"/>
    </row>
    <row r="7" spans="1:9" ht="21.75" customHeight="1" x14ac:dyDescent="0.25">
      <c r="A7" s="71" t="s">
        <v>23</v>
      </c>
      <c r="B7" s="72"/>
      <c r="C7" s="72"/>
      <c r="D7" s="72"/>
      <c r="E7" s="73"/>
      <c r="F7" s="111">
        <f>SUM(F5:F6)</f>
        <v>0</v>
      </c>
    </row>
    <row r="8" spans="1:9" ht="21.75" customHeight="1" thickBot="1" x14ac:dyDescent="0.3"/>
    <row r="9" spans="1:9" ht="42" customHeight="1" thickTop="1" x14ac:dyDescent="0.25">
      <c r="A9" s="54" t="str">
        <f>BPU!A14</f>
        <v>COEFFICIENTS DE MAJORATION SUR LES TAUX HORAIRES SUIVANT LES TRANCHES HORAIRES</v>
      </c>
      <c r="B9" s="55"/>
      <c r="C9" s="55"/>
      <c r="D9" s="56"/>
      <c r="E9" s="76" t="s">
        <v>12</v>
      </c>
      <c r="F9" s="74" t="s">
        <v>10</v>
      </c>
    </row>
    <row r="10" spans="1:9" ht="42" customHeight="1" thickBot="1" x14ac:dyDescent="0.3">
      <c r="A10" s="57"/>
      <c r="B10" s="58"/>
      <c r="C10" s="58"/>
      <c r="D10" s="59"/>
      <c r="E10" s="77"/>
      <c r="F10" s="75"/>
    </row>
    <row r="11" spans="1:9" ht="21.95" customHeight="1" thickTop="1" x14ac:dyDescent="0.25">
      <c r="A11" s="91" t="str">
        <f>BPU!A16</f>
        <v>Coefficient de JOUR
(7h / 19h)</v>
      </c>
      <c r="B11" s="92"/>
      <c r="C11" s="93" t="str">
        <f>BPU!C16</f>
        <v>lundi au vendredi</v>
      </c>
      <c r="D11" s="94"/>
      <c r="E11" s="95">
        <v>0.9</v>
      </c>
      <c r="F11" s="96">
        <f>BPU!E16*E11</f>
        <v>0.9</v>
      </c>
    </row>
    <row r="12" spans="1:9" ht="21.75" customHeight="1" x14ac:dyDescent="0.25">
      <c r="A12" s="97"/>
      <c r="B12" s="98"/>
      <c r="C12" s="99" t="str">
        <f>BPU!C17</f>
        <v>Samedi</v>
      </c>
      <c r="D12" s="100"/>
      <c r="E12" s="95">
        <v>0.05</v>
      </c>
      <c r="F12" s="101">
        <f>BPU!E17*E12</f>
        <v>0</v>
      </c>
    </row>
    <row r="13" spans="1:9" ht="21.75" customHeight="1" x14ac:dyDescent="0.25">
      <c r="A13" s="97"/>
      <c r="B13" s="98"/>
      <c r="C13" s="99" t="str">
        <f>BPU!C18</f>
        <v>Dimanche</v>
      </c>
      <c r="D13" s="100"/>
      <c r="E13" s="102">
        <v>5.0000000000000001E-3</v>
      </c>
      <c r="F13" s="101">
        <f>BPU!E18*E13</f>
        <v>0</v>
      </c>
    </row>
    <row r="14" spans="1:9" ht="21.75" customHeight="1" x14ac:dyDescent="0.25">
      <c r="A14" s="103"/>
      <c r="B14" s="104"/>
      <c r="C14" s="99" t="str">
        <f>BPU!C19</f>
        <v>Jours fériés</v>
      </c>
      <c r="D14" s="100"/>
      <c r="E14" s="102">
        <v>5.0000000000000001E-3</v>
      </c>
      <c r="F14" s="101">
        <f>BPU!E19*E14</f>
        <v>0</v>
      </c>
    </row>
    <row r="15" spans="1:9" ht="21.75" customHeight="1" x14ac:dyDescent="0.25">
      <c r="A15" s="105" t="str">
        <f>BPU!A20</f>
        <v>Coefficient de NUIT
(19h / 7h)</v>
      </c>
      <c r="B15" s="106"/>
      <c r="C15" s="99" t="str">
        <f>BPU!C20</f>
        <v>lundi au vendredi</v>
      </c>
      <c r="D15" s="100"/>
      <c r="E15" s="95">
        <v>0.02</v>
      </c>
      <c r="F15" s="101">
        <f>BPU!E20*E15</f>
        <v>0</v>
      </c>
    </row>
    <row r="16" spans="1:9" ht="21.75" customHeight="1" x14ac:dyDescent="0.25">
      <c r="A16" s="97"/>
      <c r="B16" s="98"/>
      <c r="C16" s="99" t="str">
        <f>BPU!C21</f>
        <v>Samedi</v>
      </c>
      <c r="D16" s="100"/>
      <c r="E16" s="95">
        <v>0.01</v>
      </c>
      <c r="F16" s="101">
        <f>BPU!E21*E16</f>
        <v>0</v>
      </c>
    </row>
    <row r="17" spans="1:8" ht="21.75" customHeight="1" x14ac:dyDescent="0.25">
      <c r="A17" s="97"/>
      <c r="B17" s="98"/>
      <c r="C17" s="99" t="str">
        <f>BPU!C22</f>
        <v>Dimanche</v>
      </c>
      <c r="D17" s="100"/>
      <c r="E17" s="102">
        <v>5.0000000000000001E-3</v>
      </c>
      <c r="F17" s="101">
        <f>BPU!E22*E17</f>
        <v>0</v>
      </c>
    </row>
    <row r="18" spans="1:8" ht="21.75" customHeight="1" x14ac:dyDescent="0.25">
      <c r="A18" s="103"/>
      <c r="B18" s="104"/>
      <c r="C18" s="99" t="str">
        <f>BPU!C23</f>
        <v>Jours fériés</v>
      </c>
      <c r="D18" s="107"/>
      <c r="E18" s="102">
        <v>5.0000000000000001E-3</v>
      </c>
      <c r="F18" s="101">
        <f>BPU!E23*E18</f>
        <v>0</v>
      </c>
    </row>
    <row r="19" spans="1:8" ht="21.75" customHeight="1" x14ac:dyDescent="0.25">
      <c r="A19" s="78" t="s">
        <v>11</v>
      </c>
      <c r="B19" s="79"/>
      <c r="C19" s="79"/>
      <c r="D19" s="79"/>
      <c r="E19" s="80"/>
      <c r="F19" s="112">
        <f>SUM(F11:F18)</f>
        <v>0.9</v>
      </c>
    </row>
    <row r="20" spans="1:8" ht="21.75" customHeight="1" thickBot="1" x14ac:dyDescent="0.3"/>
    <row r="21" spans="1:8" ht="42" customHeight="1" thickTop="1" x14ac:dyDescent="0.25">
      <c r="A21" s="54" t="str">
        <f>BPU!A27</f>
        <v>COEFFICIENTS DE MAJORATION SUR LES MATERIELS ET FOURNITURES</v>
      </c>
      <c r="B21" s="55"/>
      <c r="C21" s="55"/>
      <c r="D21" s="56"/>
      <c r="E21" s="76" t="s">
        <v>12</v>
      </c>
      <c r="F21" s="74" t="s">
        <v>9</v>
      </c>
    </row>
    <row r="22" spans="1:8" ht="42" customHeight="1" thickBot="1" x14ac:dyDescent="0.3">
      <c r="A22" s="57"/>
      <c r="B22" s="58"/>
      <c r="C22" s="58"/>
      <c r="D22" s="59"/>
      <c r="E22" s="77"/>
      <c r="F22" s="75"/>
    </row>
    <row r="23" spans="1:8" ht="21.95" customHeight="1" thickTop="1" x14ac:dyDescent="0.25">
      <c r="A23" s="87" t="str">
        <f>BPU!A29</f>
        <v>Coefficient pour montant unitaire inférieur à 500 €HT inclus</v>
      </c>
      <c r="B23" s="88"/>
      <c r="C23" s="88"/>
      <c r="D23" s="108"/>
      <c r="E23" s="109">
        <v>600</v>
      </c>
      <c r="F23" s="85">
        <f>IF(BPU!E29="1,…",0,E23*BPU!E29)</f>
        <v>0</v>
      </c>
      <c r="H23" s="4"/>
    </row>
    <row r="24" spans="1:8" ht="21.75" customHeight="1" x14ac:dyDescent="0.25">
      <c r="A24" s="89" t="str">
        <f>BPU!A30</f>
        <v>Coefficient pour montant unitaire compris entre 500 €HT exclu et 2 000 €HT inclus</v>
      </c>
      <c r="B24" s="90"/>
      <c r="C24" s="90"/>
      <c r="D24" s="110"/>
      <c r="E24" s="109">
        <v>600</v>
      </c>
      <c r="F24" s="86">
        <f>E24*BPU!E30</f>
        <v>0</v>
      </c>
      <c r="H24" s="4"/>
    </row>
    <row r="25" spans="1:8" ht="21.75" customHeight="1" x14ac:dyDescent="0.25">
      <c r="A25" s="89" t="str">
        <f>BPU!A31</f>
        <v>Coefficient pour montant unitaire supérieur à 2 000 €HT</v>
      </c>
      <c r="B25" s="90"/>
      <c r="C25" s="90"/>
      <c r="D25" s="110"/>
      <c r="E25" s="109">
        <v>2100</v>
      </c>
      <c r="F25" s="86">
        <f>E25*BPU!E31</f>
        <v>0</v>
      </c>
      <c r="H25" s="4"/>
    </row>
    <row r="26" spans="1:8" ht="21.75" customHeight="1" x14ac:dyDescent="0.25">
      <c r="A26" s="71" t="s">
        <v>8</v>
      </c>
      <c r="B26" s="72"/>
      <c r="C26" s="72"/>
      <c r="D26" s="72"/>
      <c r="E26" s="73"/>
      <c r="F26" s="111">
        <f>SUM(F23:F25)</f>
        <v>0</v>
      </c>
    </row>
    <row r="27" spans="1:8" ht="21.75" customHeight="1" thickBot="1" x14ac:dyDescent="0.3">
      <c r="H27" s="4"/>
    </row>
    <row r="28" spans="1:8" ht="24.95" customHeight="1" thickTop="1" thickBot="1" x14ac:dyDescent="0.3">
      <c r="A28" s="26" t="s">
        <v>15</v>
      </c>
      <c r="B28" s="27"/>
      <c r="C28" s="27"/>
      <c r="D28" s="28"/>
      <c r="E28" s="29" t="s">
        <v>13</v>
      </c>
      <c r="F28" s="30">
        <f>(F7)*F19+F26</f>
        <v>0</v>
      </c>
      <c r="G28" s="4"/>
      <c r="H28" s="4"/>
    </row>
    <row r="29" spans="1:8" x14ac:dyDescent="0.25">
      <c r="F29" s="4"/>
    </row>
    <row r="31" spans="1:8" x14ac:dyDescent="0.25">
      <c r="F31" s="4"/>
    </row>
  </sheetData>
  <sheetProtection algorithmName="SHA-512" hashValue="T87cyBmZue4nIPvjb27zbLYgFWbAOut5orTS1px94uyQiDL65YP+LNR7Y5h3A/BgninLVOKVnVS6l2/+utucCg==" saltValue="SZKh0CXEx7sADJpQebLuGg==" spinCount="100000" sheet="1" objects="1" scenarios="1"/>
  <mergeCells count="21">
    <mergeCell ref="A26:E26"/>
    <mergeCell ref="A21:D22"/>
    <mergeCell ref="E21:E22"/>
    <mergeCell ref="A25:D25"/>
    <mergeCell ref="A24:D24"/>
    <mergeCell ref="A23:D23"/>
    <mergeCell ref="F3:F4"/>
    <mergeCell ref="A3:C4"/>
    <mergeCell ref="D3:D4"/>
    <mergeCell ref="A1:F1"/>
    <mergeCell ref="A5:C5"/>
    <mergeCell ref="E3:E4"/>
    <mergeCell ref="A7:E7"/>
    <mergeCell ref="A6:C6"/>
    <mergeCell ref="F21:F22"/>
    <mergeCell ref="E9:E10"/>
    <mergeCell ref="F9:F10"/>
    <mergeCell ref="A19:E19"/>
    <mergeCell ref="A9:D10"/>
    <mergeCell ref="A11:B14"/>
    <mergeCell ref="A15:B18"/>
  </mergeCells>
  <printOptions horizontalCentered="1"/>
  <pageMargins left="0.39370078740157483" right="0.39370078740157483" top="0.59055118110236227" bottom="0.59055118110236227" header="0.19685039370078741" footer="0.19685039370078741"/>
  <pageSetup paperSize="9" scale="61" fitToHeight="0" orientation="landscape" r:id="rId1"/>
  <headerFooter alignWithMargins="0">
    <oddHeader>&amp;L&amp;"Century Gothic,Normal"ENS Paris-Saclay&amp;R&amp;"Century Gothic,Normal"Maintenance des Portes Automatiques</oddHeader>
    <oddFooter>&amp;L&amp;"Century Gothic,Normal"&amp;F / &amp;A&amp;R&amp;"Century Gothic,Normal"Page &amp;P/&amp;N</oddFooter>
  </headerFooter>
  <rowBreaks count="1" manualBreakCount="1">
    <brk id="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DQE sur 4 ans</vt:lpstr>
      <vt:lpstr>BPU!Impression_des_titres</vt:lpstr>
      <vt:lpstr>'DQE sur 4 ans'!Impression_des_titres</vt:lpstr>
      <vt:lpstr>BPU!Zone_d_impression</vt:lpstr>
      <vt:lpstr>'DQE sur 4 ans'!Zone_d_impression</vt:lpstr>
    </vt:vector>
  </TitlesOfParts>
  <Company>QUADRIM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ENS</dc:title>
  <dc:creator>Maxime GARNIER</dc:creator>
  <cp:lastModifiedBy>Cecile STOLTZ</cp:lastModifiedBy>
  <cp:lastPrinted>2018-09-07T19:05:34Z</cp:lastPrinted>
  <dcterms:created xsi:type="dcterms:W3CDTF">2016-04-19T09:08:43Z</dcterms:created>
  <dcterms:modified xsi:type="dcterms:W3CDTF">2025-12-18T13:07:39Z</dcterms:modified>
</cp:coreProperties>
</file>